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使い方" sheetId="1" state="visible" r:id="rId1"/>
    <sheet name="入力" sheetId="2" state="visible" r:id="rId2"/>
    <sheet name="グラフ" sheetId="3" state="visible" r:id="rId3"/>
  </sheets>
  <definedNames>
    <definedName name="_xlnm.Print_Area" localSheetId="0">'使い方'!$A$1:$C$34</definedName>
  </definedNames>
  <calcPr calcId="124519" fullCalcOnLoad="1"/>
</workbook>
</file>

<file path=xl/styles.xml><?xml version="1.0" encoding="utf-8"?>
<styleSheet xmlns="http://schemas.openxmlformats.org/spreadsheetml/2006/main">
  <numFmts count="2">
    <numFmt numFmtId="164" formatCode="#,##0;[Red]-#,##0"/>
    <numFmt numFmtId="165" formatCode="0&quot;か月&quot;"/>
  </numFmts>
  <fonts count="17">
    <font>
      <name val="Calibri"/>
      <family val="2"/>
      <color theme="1"/>
      <sz val="11"/>
      <scheme val="minor"/>
    </font>
    <font>
      <name val="Yu Gothic"/>
      <b val="1"/>
      <color rgb="00C9A54A"/>
      <sz val="9"/>
    </font>
    <font>
      <name val="Yu Gothic"/>
      <b val="1"/>
      <color rgb="00FFFFFF"/>
      <sz val="16"/>
    </font>
    <font>
      <name val="Yu Gothic"/>
      <color rgb="00CFE0DC"/>
      <sz val="9.5"/>
    </font>
    <font>
      <name val="Yu Gothic"/>
      <b val="1"/>
      <color rgb="001B2F4E"/>
      <sz val="12"/>
    </font>
    <font>
      <name val="Yu Gothic"/>
      <color rgb="001D2B29"/>
      <sz val="10.5"/>
    </font>
    <font>
      <name val="Yu Gothic"/>
      <b val="1"/>
      <color rgb="001B2F4E"/>
      <sz val="10.5"/>
    </font>
    <font>
      <name val="Yu Gothic"/>
      <color rgb="004F5F5C"/>
      <sz val="10"/>
    </font>
    <font>
      <name val="Yu Gothic"/>
      <color rgb="00E6C200"/>
      <sz val="11"/>
    </font>
    <font>
      <name val="Yu Gothic"/>
      <color rgb="004F5F5C"/>
      <sz val="9.5"/>
    </font>
    <font>
      <name val="Yu Gothic"/>
      <b val="1"/>
      <color rgb="001D2B29"/>
      <sz val="10.5"/>
    </font>
    <font>
      <name val="Yu Gothic"/>
      <color rgb="000000FF"/>
      <sz val="10.5"/>
    </font>
    <font>
      <name val="Yu Gothic"/>
      <b val="1"/>
      <color rgb="00FFFFFF"/>
      <sz val="10"/>
    </font>
    <font>
      <name val="Yu Gothic"/>
      <b val="1"/>
      <color rgb="00C9A54A"/>
      <sz val="10.5"/>
    </font>
    <font>
      <name val="Yu Gothic"/>
      <color rgb="002A78D6"/>
      <sz val="10.5"/>
    </font>
    <font>
      <name val="Yu Gothic"/>
      <color rgb="002A78D6"/>
      <sz val="10.5"/>
      <u val="single"/>
    </font>
    <font>
      <name val="Yu Gothic"/>
      <color rgb="002A78D6"/>
      <sz val="10"/>
      <u val="single"/>
    </font>
  </fonts>
  <fills count="8">
    <fill>
      <patternFill/>
    </fill>
    <fill>
      <patternFill patternType="gray125"/>
    </fill>
    <fill>
      <patternFill patternType="solid">
        <fgColor rgb="001B2F4E"/>
        <bgColor rgb="001B2F4E"/>
      </patternFill>
    </fill>
    <fill>
      <patternFill patternType="solid">
        <fgColor rgb="00C9A54A"/>
        <bgColor rgb="00C9A54A"/>
      </patternFill>
    </fill>
    <fill>
      <patternFill patternType="solid">
        <fgColor rgb="00FFF7D6"/>
        <bgColor rgb="00FFF7D6"/>
      </patternFill>
    </fill>
    <fill>
      <patternFill patternType="solid">
        <fgColor rgb="00F4F6F9"/>
        <bgColor rgb="00F4F6F9"/>
      </patternFill>
    </fill>
    <fill>
      <patternFill patternType="solid">
        <fgColor rgb="00EEF2F7"/>
        <bgColor rgb="00EEF2F7"/>
      </patternFill>
    </fill>
    <fill>
      <patternFill patternType="solid">
        <fgColor rgb="00FBF4E0"/>
        <bgColor rgb="00FBF4E0"/>
      </patternFill>
    </fill>
  </fills>
  <borders count="2">
    <border>
      <left/>
      <right/>
      <top/>
      <bottom/>
      <diagonal/>
    </border>
    <border>
      <left style="thin">
        <color rgb="00C9D4D1"/>
      </left>
      <right style="thin">
        <color rgb="00C9D4D1"/>
      </right>
      <top style="thin">
        <color rgb="00C9D4D1"/>
      </top>
      <bottom style="thin">
        <color rgb="00C9D4D1"/>
      </bottom>
    </border>
  </borders>
  <cellStyleXfs count="1">
    <xf numFmtId="0" fontId="0" fillId="0" borderId="0"/>
  </cellStyleXfs>
  <cellXfs count="34">
    <xf numFmtId="0" fontId="0" fillId="0" borderId="0" pivotButton="0" quotePrefix="0" xfId="0"/>
    <xf numFmtId="0" fontId="1" fillId="2" borderId="0" pivotButton="0" quotePrefix="0" xfId="0"/>
    <xf numFmtId="0" fontId="0" fillId="2" borderId="0" pivotButton="0" quotePrefix="0" xfId="0"/>
    <xf numFmtId="0" fontId="2" fillId="2" borderId="0" pivotButton="0" quotePrefix="0" xfId="0"/>
    <xf numFmtId="0" fontId="3" fillId="2" borderId="0" applyAlignment="1" pivotButton="0" quotePrefix="0" xfId="0">
      <alignment vertical="center" wrapText="1"/>
    </xf>
    <xf numFmtId="0" fontId="0" fillId="3" borderId="0" pivotButton="0" quotePrefix="0" xfId="0"/>
    <xf numFmtId="0" fontId="4" fillId="0" borderId="0" applyAlignment="1" pivotButton="0" quotePrefix="0" xfId="0">
      <alignment vertical="top"/>
    </xf>
    <xf numFmtId="0" fontId="5" fillId="0" borderId="0" applyAlignment="1" pivotButton="0" quotePrefix="0" xfId="0">
      <alignment vertical="top" wrapText="1"/>
    </xf>
    <xf numFmtId="0" fontId="6" fillId="0" borderId="0" applyAlignment="1" pivotButton="0" quotePrefix="0" xfId="0">
      <alignment vertical="top"/>
    </xf>
    <xf numFmtId="0" fontId="5" fillId="0" borderId="0" applyAlignment="1" pivotButton="0" quotePrefix="0" xfId="0">
      <alignment vertical="top"/>
    </xf>
    <xf numFmtId="0" fontId="7" fillId="0" borderId="0" applyAlignment="1" pivotButton="0" quotePrefix="0" xfId="0">
      <alignment vertical="top" wrapText="1"/>
    </xf>
    <xf numFmtId="0" fontId="15" fillId="0" borderId="0" pivotButton="0" quotePrefix="0" xfId="0"/>
    <xf numFmtId="0" fontId="16" fillId="0" borderId="0" applyAlignment="1" pivotButton="0" quotePrefix="0" xfId="0">
      <alignment vertical="top" wrapText="1"/>
    </xf>
    <xf numFmtId="0" fontId="3" fillId="2" borderId="0" pivotButton="0" quotePrefix="0" xfId="0"/>
    <xf numFmtId="0" fontId="8" fillId="4" borderId="0" applyProtection="1" pivotButton="0" quotePrefix="0" xfId="0">
      <protection locked="0" hidden="0"/>
    </xf>
    <xf numFmtId="0" fontId="9" fillId="0" borderId="0" applyAlignment="1" pivotButton="0" quotePrefix="0" xfId="0">
      <alignment horizontal="left" vertical="center"/>
    </xf>
    <xf numFmtId="0" fontId="10" fillId="0" borderId="1" applyAlignment="1" pivotButton="0" quotePrefix="0" xfId="0">
      <alignment horizontal="left" vertical="center"/>
    </xf>
    <xf numFmtId="49" fontId="11" fillId="4" borderId="1" applyAlignment="1" applyProtection="1" pivotButton="0" quotePrefix="0" xfId="0">
      <alignment horizontal="center"/>
      <protection locked="0" hidden="0"/>
    </xf>
    <xf numFmtId="0" fontId="9" fillId="0" borderId="0" applyAlignment="1" pivotButton="0" quotePrefix="0" xfId="0">
      <alignment vertical="top"/>
    </xf>
    <xf numFmtId="164" fontId="11" fillId="4" borderId="1" applyAlignment="1" applyProtection="1" pivotButton="0" quotePrefix="0" xfId="0">
      <alignment horizontal="right" vertical="center"/>
      <protection locked="0" hidden="0"/>
    </xf>
    <xf numFmtId="0" fontId="12" fillId="2" borderId="1" applyAlignment="1" pivotButton="0" quotePrefix="0" xfId="0">
      <alignment horizontal="center" vertical="center" wrapText="1"/>
    </xf>
    <xf numFmtId="49" fontId="12" fillId="2" borderId="1" applyAlignment="1" pivotButton="0" quotePrefix="0" xfId="0">
      <alignment horizontal="center" vertical="center"/>
    </xf>
    <xf numFmtId="0" fontId="13" fillId="0" borderId="0" applyAlignment="1" pivotButton="0" quotePrefix="0" xfId="0">
      <alignment horizontal="left" vertical="center"/>
    </xf>
    <xf numFmtId="49" fontId="11" fillId="4" borderId="1" applyAlignment="1" applyProtection="1" pivotButton="0" quotePrefix="0" xfId="0">
      <alignment horizontal="left"/>
      <protection locked="0" hidden="0"/>
    </xf>
    <xf numFmtId="164" fontId="5" fillId="0" borderId="1" applyAlignment="1" pivotButton="0" quotePrefix="0" xfId="0">
      <alignment horizontal="right" vertical="center"/>
    </xf>
    <xf numFmtId="0" fontId="10" fillId="5" borderId="1" applyAlignment="1" pivotButton="0" quotePrefix="0" xfId="0">
      <alignment horizontal="left" vertical="center"/>
    </xf>
    <xf numFmtId="164" fontId="10" fillId="5" borderId="1" applyAlignment="1" pivotButton="0" quotePrefix="0" xfId="0">
      <alignment horizontal="right" vertical="center"/>
    </xf>
    <xf numFmtId="0" fontId="10" fillId="6" borderId="1" applyAlignment="1" pivotButton="0" quotePrefix="0" xfId="0">
      <alignment horizontal="left" vertical="center"/>
    </xf>
    <xf numFmtId="164" fontId="10" fillId="6" borderId="1" applyAlignment="1" pivotButton="0" quotePrefix="0" xfId="0">
      <alignment horizontal="right" vertical="center"/>
    </xf>
    <xf numFmtId="0" fontId="10" fillId="7" borderId="1" applyAlignment="1" pivotButton="0" quotePrefix="0" xfId="0">
      <alignment horizontal="left" vertical="center"/>
    </xf>
    <xf numFmtId="164" fontId="10" fillId="7" borderId="1" applyAlignment="1" pivotButton="0" quotePrefix="0" xfId="0">
      <alignment horizontal="right" vertical="center"/>
    </xf>
    <xf numFmtId="49" fontId="10" fillId="0" borderId="1" applyAlignment="1" pivotButton="0" quotePrefix="0" xfId="0">
      <alignment horizontal="center" vertical="center"/>
    </xf>
    <xf numFmtId="165" fontId="10" fillId="6" borderId="1" applyAlignment="1" pivotButton="0" quotePrefix="0" xfId="0">
      <alignment horizontal="right" vertical="center"/>
    </xf>
    <xf numFmtId="49" fontId="5" fillId="0" borderId="1" applyAlignment="1" pivotButton="0" quotePrefix="0" xfId="0">
      <alignment horizontal="center" vertical="center"/>
    </xf>
  </cellXfs>
  <cellStyles count="1">
    <cellStyle name="Normal" xfId="0" builtinId="0" hidden="0"/>
  </cellStyles>
  <dxfs count="3">
    <dxf>
      <font>
        <name val="Yu Gothic"/>
        <b val="1"/>
        <color rgb="00FFFFFF"/>
      </font>
      <fill>
        <patternFill patternType="solid">
          <fgColor rgb="00B3361F"/>
          <bgColor rgb="00B3361F"/>
        </patternFill>
      </fill>
    </dxf>
    <dxf>
      <font>
        <name val="Yu Gothic"/>
        <b val="1"/>
        <color rgb="00B3361F"/>
      </font>
      <fill>
        <patternFill patternType="solid">
          <fgColor rgb="00FBE3DE"/>
          <bgColor rgb="00FBE3DE"/>
        </patternFill>
      </fill>
    </dxf>
    <dxf>
      <font>
        <name val="Yu Gothic"/>
        <b val="1"/>
        <color rgb="001F7A4D"/>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harts/chart1.xml><?xml version="1.0" encoding="utf-8"?>
<chartSpace xmlns:a="http://schemas.openxmlformats.org/drawingml/2006/main" xmlns="http://schemas.openxmlformats.org/drawingml/2006/chart">
  <chart>
    <title>
      <tx>
        <rich>
          <a:bodyPr/>
          <a:p>
            <a:pPr>
              <a:defRPr/>
            </a:pPr>
            <a:r>
              <a:t>月末の現金残高</a:t>
            </a:r>
          </a:p>
        </rich>
      </tx>
    </title>
    <plotArea>
      <lineChart>
        <grouping val="standard"/>
        <ser>
          <idx val="0"/>
          <order val="0"/>
          <tx>
            <strRef>
              <f>'グラフ'!C6</f>
            </strRef>
          </tx>
          <spPr>
            <a:ln w="28000">
              <a:solidFill>
                <a:srgbClr val="2A78D6"/>
              </a:solidFill>
              <a:prstDash val="solid"/>
            </a:ln>
          </spPr>
          <marker>
            <symbol val="none"/>
            <spPr>
              <a:ln>
                <a:prstDash val="solid"/>
              </a:ln>
            </spPr>
          </marker>
          <cat>
            <numRef>
              <f>'グラフ'!$B$7:$B$18</f>
            </numRef>
          </cat>
          <val>
            <numRef>
              <f>'グラフ'!$C$7:$C$18</f>
            </numRef>
          </val>
          <smooth val="0"/>
        </ser>
        <ser>
          <idx val="1"/>
          <order val="1"/>
          <tx>
            <strRef>
              <f>'グラフ'!D6</f>
            </strRef>
          </tx>
          <spPr>
            <a:ln>
              <a:solidFill>
                <a:srgbClr val="B3361F"/>
              </a:solidFill>
              <a:prstDash val="dash"/>
            </a:ln>
          </spPr>
          <marker>
            <symbol val="none"/>
            <spPr>
              <a:ln>
                <a:prstDash val="solid"/>
              </a:ln>
            </spPr>
          </marker>
          <cat>
            <numRef>
              <f>'グラフ'!$B$7:$B$18</f>
            </numRef>
          </cat>
          <val>
            <numRef>
              <f>'グラフ'!$D$7:$D$18</f>
            </numRef>
          </val>
          <smooth val="0"/>
        </ser>
        <axId val="10"/>
        <axId val="100"/>
      </lineChart>
      <catAx>
        <axId val="10"/>
        <scaling>
          <orientation val="minMax"/>
        </scaling>
        <axPos val="l"/>
        <majorTickMark val="none"/>
        <minorTickMark val="none"/>
        <crossAx val="100"/>
        <lblOffset val="100"/>
      </catAx>
      <valAx>
        <axId val="100"/>
        <scaling>
          <orientation val="minMax"/>
        </scaling>
        <axPos val="l"/>
        <majorGridlines/>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5</col>
      <colOff>0</colOff>
      <row>5</row>
      <rowOff>0</rowOff>
    </from>
    <ext cx="6480000" cy="324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ashflowstatement.biz/how-to-read/" TargetMode="External" Id="rId1" /><Relationship Type="http://schemas.openxmlformats.org/officeDocument/2006/relationships/hyperlink" Target="#'&#20837;&#21147;'!A1" TargetMode="External" Id="rId2" /><Relationship Type="http://schemas.openxmlformats.org/officeDocument/2006/relationships/hyperlink" Target="#'&#12464;&#12521;&#12501;'!A1" TargetMode="External" Id="rId3" /><Relationship Type="http://schemas.openxmlformats.org/officeDocument/2006/relationships/hyperlink" Target="https://cashflowstatement.biz/" TargetMode="External" Id="rId4" /></Relationships>
</file>

<file path=xl/worksheets/_rels/sheet3.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tabColor rgb="00C9A54A"/>
    <outlinePr summaryBelow="1" summaryRight="1"/>
    <pageSetUpPr fitToPage="1"/>
  </sheetPr>
  <dimension ref="A1:C34"/>
  <sheetViews>
    <sheetView showGridLines="0" tabSelected="0" workbookViewId="0">
      <selection activeCell="A1" sqref="A1"/>
    </sheetView>
  </sheetViews>
  <sheetFormatPr baseColWidth="8" defaultRowHeight="15"/>
  <cols>
    <col width="3" customWidth="1" min="1" max="1"/>
    <col width="22" customWidth="1" min="2" max="2"/>
    <col width="90" customWidth="1" min="3" max="3"/>
  </cols>
  <sheetData>
    <row r="1" ht="18" customHeight="1">
      <c r="A1" s="1" t="inlineStr">
        <is>
          <t>キャッシュフロー計算書ナビ｜無料Excelテンプレート</t>
        </is>
      </c>
      <c r="B1" s="2" t="n"/>
      <c r="C1" s="2" t="n"/>
    </row>
    <row r="2" ht="30" customHeight="1">
      <c r="A2" s="3" t="inlineStr">
        <is>
          <t>資金繰り表（12か月）</t>
        </is>
      </c>
      <c r="B2" s="2" t="n"/>
      <c r="C2" s="2" t="n"/>
    </row>
    <row r="3" ht="36" customHeight="1">
      <c r="A3" s="4" t="inlineStr">
        <is>
          <t>毎月の入金と出金の予定を入れるだけで、月末の現金残高を12か月先まで自動で計算します。残高が安全ラインを下回る月には「注意」と表示され、資金不足を早めに見つけられます。</t>
        </is>
      </c>
    </row>
    <row r="4" ht="3" customHeight="1">
      <c r="A4" s="5" t="n"/>
      <c r="B4" s="5" t="n"/>
      <c r="C4" s="5" t="n"/>
    </row>
    <row r="5"/>
    <row r="6">
      <c r="B6" s="6" t="inlineStr">
        <is>
          <t>このシートでできること</t>
        </is>
      </c>
    </row>
    <row r="7" ht="36" customHeight="1">
      <c r="B7" s="7" t="inlineStr">
        <is>
          <t>毎月の入金と出金の予定を入れるだけで、月末の現金残高を12か月先まで自動で計算します。残高が安全ラインを下回る月には「注意」と表示され、資金不足を早めに見つけられます。</t>
        </is>
      </c>
    </row>
    <row r="8"/>
    <row r="9">
      <c r="B9" s="6" t="inlineStr">
        <is>
          <t>使い方</t>
        </is>
      </c>
    </row>
    <row r="10" ht="36" customHeight="1">
      <c r="B10" s="8" t="inlineStr">
        <is>
          <t>ステップ1</t>
        </is>
      </c>
      <c r="C10" s="7" t="inlineStr">
        <is>
          <t>「入力」シートの上部に、開始月・月初の現金残高・安全ライン（最低限残しておきたい現金）を入れます。</t>
        </is>
      </c>
    </row>
    <row r="11" ht="36" customHeight="1">
      <c r="B11" s="8" t="inlineStr">
        <is>
          <t>ステップ2</t>
        </is>
      </c>
      <c r="C11" s="7" t="inlineStr">
        <is>
          <t>月ごとに、売上の入金や仕入の支払い、人件費、借入・返済などの予定額を入れます（項目名は書き換えられます）。</t>
        </is>
      </c>
    </row>
    <row r="12" ht="36" customHeight="1">
      <c r="B12" s="8" t="inlineStr">
        <is>
          <t>ステップ3</t>
        </is>
      </c>
      <c r="C12" s="7" t="inlineStr">
        <is>
          <t>月末残高と「判定」の行で、資金が足りなくなる月がないか確認します。「グラフ」シートで残高の推移を確認できます。</t>
        </is>
      </c>
    </row>
    <row r="13"/>
    <row r="14">
      <c r="B14" s="6" t="inlineStr">
        <is>
          <t>用意するデータ</t>
        </is>
      </c>
    </row>
    <row r="15" ht="36" customHeight="1">
      <c r="B15" s="8" t="inlineStr">
        <is>
          <t>必要な数値</t>
        </is>
      </c>
      <c r="C15" s="7" t="inlineStr">
        <is>
          <t>月ごとの売上の入金予定（現金売上・売掛金の回収）、仕入や経費の支払予定、借入・返済・設備投資の予定</t>
        </is>
      </c>
    </row>
    <row r="16"/>
    <row r="17">
      <c r="B17" s="6" t="inlineStr">
        <is>
          <t>ポイント</t>
        </is>
      </c>
    </row>
    <row r="18">
      <c r="C18" s="9" t="inlineStr">
        <is>
          <t>・安全ラインの目安は、月の支出の1〜2か月分です。</t>
        </is>
      </c>
    </row>
    <row r="19" ht="36" customHeight="1">
      <c r="C19" s="7" t="inlineStr">
        <is>
          <t>・売掛金の回収や買掛金の支払いは、売上・仕入の月ではなく、実際にお金が動く月に入れるのがポイントです。</t>
        </is>
      </c>
    </row>
    <row r="20"/>
    <row r="21">
      <c r="B21" s="6" t="inlineStr">
        <is>
          <t>ご利用にあたって</t>
        </is>
      </c>
    </row>
    <row r="22" ht="36" customHeight="1">
      <c r="C22" s="10" t="inlineStr">
        <is>
          <t>・計算式を誤って消さないよう、入力欄以外のセルは保護しています（パスワードなし）。式やレイアウトを変えたいときは［校閲］→［シート保護の解除］で解除できます。</t>
        </is>
      </c>
    </row>
    <row r="23" ht="36" customHeight="1">
      <c r="C23" s="10" t="inlineStr">
        <is>
          <t>・判定や目安は一般的な水準によるもので、業種や会社の状況によって適正な水準は異なります。</t>
        </is>
      </c>
    </row>
    <row r="24" ht="36" customHeight="1">
      <c r="C24" s="10" t="inlineStr">
        <is>
          <t>・本シートの結果は投資判断・融資判断などを保証するものではありません。最終的なご判断はご自身の責任で行ってください。</t>
        </is>
      </c>
    </row>
    <row r="25" ht="36" customHeight="1">
      <c r="C25" s="10" t="inlineStr">
        <is>
          <t>・キャッシュフロー計算書の読み方：https://cashflowstatement.biz/how-to-read/</t>
        </is>
      </c>
    </row>
    <row r="26"/>
    <row r="27">
      <c r="B27" s="6" t="inlineStr">
        <is>
          <t>サンプルを消して自分の数値を入れるには</t>
        </is>
      </c>
    </row>
    <row r="28" ht="36" customHeight="1">
      <c r="C28" s="7" t="inlineStr">
        <is>
          <t>「入力」シートで黄色のセルを範囲選択して Delete キーを押すと、サンプル数値だけが消えます（計算式は保護されているので消えません）。</t>
        </is>
      </c>
    </row>
    <row r="29"/>
    <row r="30">
      <c r="B30" s="6" t="inlineStr">
        <is>
          <t>シート一覧（クリックで移動）</t>
        </is>
      </c>
    </row>
    <row r="31">
      <c r="C31" s="11" t="inlineStr">
        <is>
          <t>→ 入力</t>
        </is>
      </c>
    </row>
    <row r="32">
      <c r="C32" s="11" t="inlineStr">
        <is>
          <t>→ グラフ</t>
        </is>
      </c>
    </row>
    <row r="33"/>
    <row r="34" ht="36" customHeight="1">
      <c r="C34" s="12" t="inlineStr">
        <is>
          <t>キャッシュフロー計算書ナビ（https://cashflowstatement.biz/）</t>
        </is>
      </c>
    </row>
  </sheetData>
  <mergeCells count="2">
    <mergeCell ref="A3:C3"/>
    <mergeCell ref="B7:C7"/>
  </mergeCells>
  <hyperlinks>
    <hyperlink xmlns:r="http://schemas.openxmlformats.org/officeDocument/2006/relationships" ref="C25" r:id="rId1"/>
    <hyperlink xmlns:r="http://schemas.openxmlformats.org/officeDocument/2006/relationships" ref="C31" r:id="rId2"/>
    <hyperlink xmlns:r="http://schemas.openxmlformats.org/officeDocument/2006/relationships" ref="C32" r:id="rId3"/>
    <hyperlink xmlns:r="http://schemas.openxmlformats.org/officeDocument/2006/relationships" ref="C34" r:id="rId4"/>
  </hyperlinks>
  <pageMargins left="0.75" right="0.75" top="1" bottom="1" header="0.5" footer="0.5"/>
  <pageSetup orientation="portrait" paperSize="9" fitToHeight="0" fitToWidth="1"/>
</worksheet>
</file>

<file path=xl/worksheets/sheet2.xml><?xml version="1.0" encoding="utf-8"?>
<worksheet xmlns="http://schemas.openxmlformats.org/spreadsheetml/2006/main">
  <sheetPr>
    <tabColor rgb="001B2F4E"/>
    <outlinePr summaryBelow="1" summaryRight="1"/>
    <pageSetUpPr fitToPage="1"/>
  </sheetPr>
  <dimension ref="A1:O39"/>
  <sheetViews>
    <sheetView showGridLines="0" tabSelected="1" workbookViewId="0">
      <pane xSplit="2" ySplit="11" topLeftCell="C12" activePane="bottomRight" state="frozen"/>
      <selection pane="topRight" activeCell="A5" sqref="A5"/>
      <selection pane="bottomLeft"/>
      <selection pane="bottomRight" activeCell="A1" sqref="A1"/>
    </sheetView>
  </sheetViews>
  <sheetFormatPr baseColWidth="8" defaultRowHeight="15"/>
  <cols>
    <col width="3" customWidth="1" min="1" max="1"/>
    <col width="30"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2" customWidth="1" min="15" max="15"/>
  </cols>
  <sheetData>
    <row r="1" ht="18" customHeight="1">
      <c r="A1" s="1" t="inlineStr">
        <is>
          <t>キャッシュフロー計算書ナビ｜無料Excelテンプレート</t>
        </is>
      </c>
      <c r="B1" s="2" t="n"/>
      <c r="C1" s="2" t="n"/>
      <c r="D1" s="2" t="n"/>
      <c r="E1" s="2" t="n"/>
      <c r="F1" s="2" t="n"/>
      <c r="G1" s="2" t="n"/>
      <c r="H1" s="2" t="n"/>
      <c r="I1" s="2" t="n"/>
      <c r="J1" s="2" t="n"/>
      <c r="K1" s="2" t="n"/>
      <c r="L1" s="2" t="n"/>
      <c r="M1" s="2" t="n"/>
      <c r="N1" s="2" t="n"/>
      <c r="O1" s="2" t="n"/>
    </row>
    <row r="2" ht="30" customHeight="1">
      <c r="A2" s="3" t="inlineStr">
        <is>
          <t>入力：資金繰り表（12か月）</t>
        </is>
      </c>
      <c r="B2" s="2" t="n"/>
      <c r="C2" s="2" t="n"/>
      <c r="D2" s="2" t="n"/>
      <c r="E2" s="2" t="n"/>
      <c r="F2" s="2" t="n"/>
      <c r="G2" s="2" t="n"/>
      <c r="H2" s="2" t="n"/>
      <c r="I2" s="2" t="n"/>
      <c r="J2" s="2" t="n"/>
      <c r="K2" s="2" t="n"/>
      <c r="L2" s="2" t="n"/>
      <c r="M2" s="2" t="n"/>
      <c r="N2" s="2" t="n"/>
      <c r="O2" s="2" t="n"/>
    </row>
    <row r="3" ht="20" customHeight="1">
      <c r="A3" s="13" t="inlineStr">
        <is>
          <t>金額は円・千円など、すべて同じ単位で入力します。</t>
        </is>
      </c>
      <c r="B3" s="2" t="n"/>
      <c r="C3" s="2" t="n"/>
      <c r="D3" s="2" t="n"/>
      <c r="E3" s="2" t="n"/>
      <c r="F3" s="2" t="n"/>
      <c r="G3" s="2" t="n"/>
      <c r="H3" s="2" t="n"/>
      <c r="I3" s="2" t="n"/>
      <c r="J3" s="2" t="n"/>
      <c r="K3" s="2" t="n"/>
      <c r="L3" s="2" t="n"/>
      <c r="M3" s="2" t="n"/>
      <c r="N3" s="2" t="n"/>
      <c r="O3" s="2" t="n"/>
    </row>
    <row r="4" ht="3" customHeight="1">
      <c r="A4" s="5" t="n"/>
      <c r="B4" s="5" t="n"/>
      <c r="C4" s="5" t="n"/>
      <c r="D4" s="5" t="n"/>
      <c r="E4" s="5" t="n"/>
      <c r="F4" s="5" t="n"/>
      <c r="G4" s="5" t="n"/>
      <c r="H4" s="5" t="n"/>
      <c r="I4" s="5" t="n"/>
      <c r="J4" s="5" t="n"/>
      <c r="K4" s="5" t="n"/>
      <c r="L4" s="5" t="n"/>
      <c r="M4" s="5" t="n"/>
      <c r="N4" s="5" t="n"/>
      <c r="O4" s="5" t="n"/>
    </row>
    <row r="5">
      <c r="A5" s="14" t="inlineStr">
        <is>
          <t>■</t>
        </is>
      </c>
      <c r="B5" s="15" t="inlineStr">
        <is>
          <t>黄色のセル（青文字）が入力欄です。サンプル数値を自分の数値に上書きしてください。それ以外のセルは自動計算です。</t>
        </is>
      </c>
    </row>
    <row r="6"/>
    <row r="7">
      <c r="B7" s="16" t="inlineStr">
        <is>
          <t>開始月</t>
        </is>
      </c>
      <c r="C7" s="17" t="inlineStr">
        <is>
          <t>2026/4</t>
        </is>
      </c>
      <c r="E7" s="18" t="inlineStr">
        <is>
          <t>← 「2026/4」のように入力すると、各月の見出しが自動で作られます</t>
        </is>
      </c>
    </row>
    <row r="8">
      <c r="B8" s="16" t="inlineStr">
        <is>
          <t>月初の現金残高</t>
        </is>
      </c>
      <c r="C8" s="19" t="n">
        <v>5500</v>
      </c>
    </row>
    <row r="9">
      <c r="B9" s="16" t="inlineStr">
        <is>
          <t>安全ライン（最低限残す現金）</t>
        </is>
      </c>
      <c r="C9" s="19" t="n">
        <v>3200</v>
      </c>
    </row>
    <row r="10"/>
    <row r="11">
      <c r="B11" s="20" t="inlineStr">
        <is>
          <t>項目</t>
        </is>
      </c>
      <c r="C11" s="21">
        <f>IFERROR(TEXT(DATE(VALUE(LEFT($C$7,FIND("/",$C$7)-1)),VALUE(MID($C$7,FIND("/",$C$7)+1,2))+0,1),"yyyy/m"),"1か月目")</f>
        <v/>
      </c>
      <c r="D11" s="21">
        <f>IFERROR(TEXT(DATE(VALUE(LEFT($C$7,FIND("/",$C$7)-1)),VALUE(MID($C$7,FIND("/",$C$7)+1,2))+1,1),"yyyy/m"),"2か月目")</f>
        <v/>
      </c>
      <c r="E11" s="21">
        <f>IFERROR(TEXT(DATE(VALUE(LEFT($C$7,FIND("/",$C$7)-1)),VALUE(MID($C$7,FIND("/",$C$7)+1,2))+2,1),"yyyy/m"),"3か月目")</f>
        <v/>
      </c>
      <c r="F11" s="21">
        <f>IFERROR(TEXT(DATE(VALUE(LEFT($C$7,FIND("/",$C$7)-1)),VALUE(MID($C$7,FIND("/",$C$7)+1,2))+3,1),"yyyy/m"),"4か月目")</f>
        <v/>
      </c>
      <c r="G11" s="21">
        <f>IFERROR(TEXT(DATE(VALUE(LEFT($C$7,FIND("/",$C$7)-1)),VALUE(MID($C$7,FIND("/",$C$7)+1,2))+4,1),"yyyy/m"),"5か月目")</f>
        <v/>
      </c>
      <c r="H11" s="21">
        <f>IFERROR(TEXT(DATE(VALUE(LEFT($C$7,FIND("/",$C$7)-1)),VALUE(MID($C$7,FIND("/",$C$7)+1,2))+5,1),"yyyy/m"),"6か月目")</f>
        <v/>
      </c>
      <c r="I11" s="21">
        <f>IFERROR(TEXT(DATE(VALUE(LEFT($C$7,FIND("/",$C$7)-1)),VALUE(MID($C$7,FIND("/",$C$7)+1,2))+6,1),"yyyy/m"),"7か月目")</f>
        <v/>
      </c>
      <c r="J11" s="21">
        <f>IFERROR(TEXT(DATE(VALUE(LEFT($C$7,FIND("/",$C$7)-1)),VALUE(MID($C$7,FIND("/",$C$7)+1,2))+7,1),"yyyy/m"),"8か月目")</f>
        <v/>
      </c>
      <c r="K11" s="21">
        <f>IFERROR(TEXT(DATE(VALUE(LEFT($C$7,FIND("/",$C$7)-1)),VALUE(MID($C$7,FIND("/",$C$7)+1,2))+8,1),"yyyy/m"),"9か月目")</f>
        <v/>
      </c>
      <c r="L11" s="21">
        <f>IFERROR(TEXT(DATE(VALUE(LEFT($C$7,FIND("/",$C$7)-1)),VALUE(MID($C$7,FIND("/",$C$7)+1,2))+9,1),"yyyy/m"),"10か月目")</f>
        <v/>
      </c>
      <c r="M11" s="21">
        <f>IFERROR(TEXT(DATE(VALUE(LEFT($C$7,FIND("/",$C$7)-1)),VALUE(MID($C$7,FIND("/",$C$7)+1,2))+10,1),"yyyy/m"),"11か月目")</f>
        <v/>
      </c>
      <c r="N11" s="21">
        <f>IFERROR(TEXT(DATE(VALUE(LEFT($C$7,FIND("/",$C$7)-1)),VALUE(MID($C$7,FIND("/",$C$7)+1,2))+11,1),"yyyy/m"),"12か月目")</f>
        <v/>
      </c>
      <c r="O11" s="20" t="inlineStr">
        <is>
          <t>合計</t>
        </is>
      </c>
    </row>
    <row r="12">
      <c r="B12" s="22" t="inlineStr">
        <is>
          <t>経常収入</t>
        </is>
      </c>
    </row>
    <row r="13">
      <c r="B13" s="23" t="inlineStr">
        <is>
          <t>現金売上</t>
        </is>
      </c>
      <c r="C13" s="19" t="n">
        <v>800</v>
      </c>
      <c r="D13" s="19" t="n">
        <v>800</v>
      </c>
      <c r="E13" s="19" t="n">
        <v>800</v>
      </c>
      <c r="F13" s="19" t="n">
        <v>800</v>
      </c>
      <c r="G13" s="19" t="n">
        <v>800</v>
      </c>
      <c r="H13" s="19" t="n">
        <v>800</v>
      </c>
      <c r="I13" s="19" t="n">
        <v>800</v>
      </c>
      <c r="J13" s="19" t="n">
        <v>800</v>
      </c>
      <c r="K13" s="19" t="n">
        <v>800</v>
      </c>
      <c r="L13" s="19" t="n">
        <v>800</v>
      </c>
      <c r="M13" s="19" t="n">
        <v>800</v>
      </c>
      <c r="N13" s="19" t="n">
        <v>800</v>
      </c>
      <c r="O13" s="24">
        <f>SUM(C13:N13)</f>
        <v/>
      </c>
    </row>
    <row r="14">
      <c r="B14" s="23" t="inlineStr">
        <is>
          <t>売掛金の回収</t>
        </is>
      </c>
      <c r="C14" s="19" t="n">
        <v>3300</v>
      </c>
      <c r="D14" s="19" t="n">
        <v>3200</v>
      </c>
      <c r="E14" s="19" t="n">
        <v>3400</v>
      </c>
      <c r="F14" s="19" t="n">
        <v>3200</v>
      </c>
      <c r="G14" s="19" t="n">
        <v>3100</v>
      </c>
      <c r="H14" s="19" t="n">
        <v>3500</v>
      </c>
      <c r="I14" s="19" t="n">
        <v>3700</v>
      </c>
      <c r="J14" s="19" t="n">
        <v>3600</v>
      </c>
      <c r="K14" s="19" t="n">
        <v>3400</v>
      </c>
      <c r="L14" s="19" t="n">
        <v>3300</v>
      </c>
      <c r="M14" s="19" t="n">
        <v>3500</v>
      </c>
      <c r="N14" s="19" t="n">
        <v>3900</v>
      </c>
      <c r="O14" s="24">
        <f>SUM(C14:N14)</f>
        <v/>
      </c>
    </row>
    <row r="15">
      <c r="B15" s="23" t="inlineStr">
        <is>
          <t>その他の収入</t>
        </is>
      </c>
      <c r="C15" s="19" t="n">
        <v>0</v>
      </c>
      <c r="D15" s="19" t="n">
        <v>0</v>
      </c>
      <c r="E15" s="19" t="n">
        <v>0</v>
      </c>
      <c r="F15" s="19" t="n">
        <v>0</v>
      </c>
      <c r="G15" s="19" t="n">
        <v>0</v>
      </c>
      <c r="H15" s="19" t="n">
        <v>200</v>
      </c>
      <c r="I15" s="19" t="n">
        <v>0</v>
      </c>
      <c r="J15" s="19" t="n">
        <v>0</v>
      </c>
      <c r="K15" s="19" t="n">
        <v>0</v>
      </c>
      <c r="L15" s="19" t="n">
        <v>0</v>
      </c>
      <c r="M15" s="19" t="n">
        <v>0</v>
      </c>
      <c r="N15" s="19" t="n">
        <v>0</v>
      </c>
      <c r="O15" s="24">
        <f>SUM(C15:N15)</f>
        <v/>
      </c>
    </row>
    <row r="16">
      <c r="B16" s="25" t="inlineStr">
        <is>
          <t>経常収入 計</t>
        </is>
      </c>
      <c r="C16" s="26">
        <f>C13+C14+C15</f>
        <v/>
      </c>
      <c r="D16" s="26">
        <f>D13+D14+D15</f>
        <v/>
      </c>
      <c r="E16" s="26">
        <f>E13+E14+E15</f>
        <v/>
      </c>
      <c r="F16" s="26">
        <f>F13+F14+F15</f>
        <v/>
      </c>
      <c r="G16" s="26">
        <f>G13+G14+G15</f>
        <v/>
      </c>
      <c r="H16" s="26">
        <f>H13+H14+H15</f>
        <v/>
      </c>
      <c r="I16" s="26">
        <f>I13+I14+I15</f>
        <v/>
      </c>
      <c r="J16" s="26">
        <f>J13+J14+J15</f>
        <v/>
      </c>
      <c r="K16" s="26">
        <f>K13+K14+K15</f>
        <v/>
      </c>
      <c r="L16" s="26">
        <f>L13+L14+L15</f>
        <v/>
      </c>
      <c r="M16" s="26">
        <f>M13+M14+M15</f>
        <v/>
      </c>
      <c r="N16" s="26">
        <f>N13+N14+N15</f>
        <v/>
      </c>
      <c r="O16" s="26">
        <f>O13+O14+O15</f>
        <v/>
      </c>
    </row>
    <row r="17">
      <c r="B17" s="22" t="inlineStr">
        <is>
          <t>経常支出</t>
        </is>
      </c>
    </row>
    <row r="18">
      <c r="B18" s="23" t="inlineStr">
        <is>
          <t>現金仕入</t>
        </is>
      </c>
      <c r="C18" s="19" t="n">
        <v>300</v>
      </c>
      <c r="D18" s="19" t="n">
        <v>300</v>
      </c>
      <c r="E18" s="19" t="n">
        <v>300</v>
      </c>
      <c r="F18" s="19" t="n">
        <v>300</v>
      </c>
      <c r="G18" s="19" t="n">
        <v>300</v>
      </c>
      <c r="H18" s="19" t="n">
        <v>300</v>
      </c>
      <c r="I18" s="19" t="n">
        <v>300</v>
      </c>
      <c r="J18" s="19" t="n">
        <v>300</v>
      </c>
      <c r="K18" s="19" t="n">
        <v>300</v>
      </c>
      <c r="L18" s="19" t="n">
        <v>300</v>
      </c>
      <c r="M18" s="19" t="n">
        <v>300</v>
      </c>
      <c r="N18" s="19" t="n">
        <v>300</v>
      </c>
      <c r="O18" s="24">
        <f>SUM(C18:N18)</f>
        <v/>
      </c>
    </row>
    <row r="19">
      <c r="B19" s="23" t="inlineStr">
        <is>
          <t>買掛金の支払</t>
        </is>
      </c>
      <c r="C19" s="19" t="n">
        <v>1800</v>
      </c>
      <c r="D19" s="19" t="n">
        <v>1900</v>
      </c>
      <c r="E19" s="19" t="n">
        <v>2000</v>
      </c>
      <c r="F19" s="19" t="n">
        <v>1900</v>
      </c>
      <c r="G19" s="19" t="n">
        <v>1700</v>
      </c>
      <c r="H19" s="19" t="n">
        <v>1800</v>
      </c>
      <c r="I19" s="19" t="n">
        <v>2200</v>
      </c>
      <c r="J19" s="19" t="n">
        <v>2100</v>
      </c>
      <c r="K19" s="19" t="n">
        <v>1900</v>
      </c>
      <c r="L19" s="19" t="n">
        <v>1800</v>
      </c>
      <c r="M19" s="19" t="n">
        <v>2000</v>
      </c>
      <c r="N19" s="19" t="n">
        <v>2300</v>
      </c>
      <c r="O19" s="24">
        <f>SUM(C19:N19)</f>
        <v/>
      </c>
    </row>
    <row r="20">
      <c r="B20" s="23" t="inlineStr">
        <is>
          <t>人件費</t>
        </is>
      </c>
      <c r="C20" s="19" t="n">
        <v>1200</v>
      </c>
      <c r="D20" s="19" t="n">
        <v>1200</v>
      </c>
      <c r="E20" s="19" t="n">
        <v>1200</v>
      </c>
      <c r="F20" s="19" t="n">
        <v>1200</v>
      </c>
      <c r="G20" s="19" t="n">
        <v>1200</v>
      </c>
      <c r="H20" s="19" t="n">
        <v>2400</v>
      </c>
      <c r="I20" s="19" t="n">
        <v>1200</v>
      </c>
      <c r="J20" s="19" t="n">
        <v>1200</v>
      </c>
      <c r="K20" s="19" t="n">
        <v>1200</v>
      </c>
      <c r="L20" s="19" t="n">
        <v>1200</v>
      </c>
      <c r="M20" s="19" t="n">
        <v>1200</v>
      </c>
      <c r="N20" s="19" t="n">
        <v>2400</v>
      </c>
      <c r="O20" s="24">
        <f>SUM(C20:N20)</f>
        <v/>
      </c>
    </row>
    <row r="21">
      <c r="B21" s="23" t="inlineStr">
        <is>
          <t>家賃・諸経費</t>
        </is>
      </c>
      <c r="C21" s="19" t="n">
        <v>600</v>
      </c>
      <c r="D21" s="19" t="n">
        <v>600</v>
      </c>
      <c r="E21" s="19" t="n">
        <v>600</v>
      </c>
      <c r="F21" s="19" t="n">
        <v>600</v>
      </c>
      <c r="G21" s="19" t="n">
        <v>600</v>
      </c>
      <c r="H21" s="19" t="n">
        <v>600</v>
      </c>
      <c r="I21" s="19" t="n">
        <v>600</v>
      </c>
      <c r="J21" s="19" t="n">
        <v>600</v>
      </c>
      <c r="K21" s="19" t="n">
        <v>600</v>
      </c>
      <c r="L21" s="19" t="n">
        <v>600</v>
      </c>
      <c r="M21" s="19" t="n">
        <v>600</v>
      </c>
      <c r="N21" s="19" t="n">
        <v>600</v>
      </c>
      <c r="O21" s="24">
        <f>SUM(C21:N21)</f>
        <v/>
      </c>
    </row>
    <row r="22">
      <c r="B22" s="23" t="inlineStr">
        <is>
          <t>支払利息・税金など</t>
        </is>
      </c>
      <c r="C22" s="19" t="n">
        <v>50</v>
      </c>
      <c r="D22" s="19" t="n">
        <v>50</v>
      </c>
      <c r="E22" s="19" t="n">
        <v>400</v>
      </c>
      <c r="F22" s="19" t="n">
        <v>50</v>
      </c>
      <c r="G22" s="19" t="n">
        <v>50</v>
      </c>
      <c r="H22" s="19" t="n">
        <v>50</v>
      </c>
      <c r="I22" s="19" t="n">
        <v>50</v>
      </c>
      <c r="J22" s="19" t="n">
        <v>50</v>
      </c>
      <c r="K22" s="19" t="n">
        <v>50</v>
      </c>
      <c r="L22" s="19" t="n">
        <v>50</v>
      </c>
      <c r="M22" s="19" t="n">
        <v>50</v>
      </c>
      <c r="N22" s="19" t="n">
        <v>50</v>
      </c>
      <c r="O22" s="24">
        <f>SUM(C22:N22)</f>
        <v/>
      </c>
    </row>
    <row r="23">
      <c r="B23" s="25" t="inlineStr">
        <is>
          <t>経常支出 計</t>
        </is>
      </c>
      <c r="C23" s="26">
        <f>C18+C19+C20+C21+C22</f>
        <v/>
      </c>
      <c r="D23" s="26">
        <f>D18+D19+D20+D21+D22</f>
        <v/>
      </c>
      <c r="E23" s="26">
        <f>E18+E19+E20+E21+E22</f>
        <v/>
      </c>
      <c r="F23" s="26">
        <f>F18+F19+F20+F21+F22</f>
        <v/>
      </c>
      <c r="G23" s="26">
        <f>G18+G19+G20+G21+G22</f>
        <v/>
      </c>
      <c r="H23" s="26">
        <f>H18+H19+H20+H21+H22</f>
        <v/>
      </c>
      <c r="I23" s="26">
        <f>I18+I19+I20+I21+I22</f>
        <v/>
      </c>
      <c r="J23" s="26">
        <f>J18+J19+J20+J21+J22</f>
        <v/>
      </c>
      <c r="K23" s="26">
        <f>K18+K19+K20+K21+K22</f>
        <v/>
      </c>
      <c r="L23" s="26">
        <f>L18+L19+L20+L21+L22</f>
        <v/>
      </c>
      <c r="M23" s="26">
        <f>M18+M19+M20+M21+M22</f>
        <v/>
      </c>
      <c r="N23" s="26">
        <f>N18+N19+N20+N21+N22</f>
        <v/>
      </c>
      <c r="O23" s="26">
        <f>O18+O19+O20+O21+O22</f>
        <v/>
      </c>
    </row>
    <row r="24">
      <c r="B24" s="27" t="inlineStr">
        <is>
          <t>経常収支（収入－支出）</t>
        </is>
      </c>
      <c r="C24" s="28">
        <f>C16-C23</f>
        <v/>
      </c>
      <c r="D24" s="28">
        <f>D16-D23</f>
        <v/>
      </c>
      <c r="E24" s="28">
        <f>E16-E23</f>
        <v/>
      </c>
      <c r="F24" s="28">
        <f>F16-F23</f>
        <v/>
      </c>
      <c r="G24" s="28">
        <f>G16-G23</f>
        <v/>
      </c>
      <c r="H24" s="28">
        <f>H16-H23</f>
        <v/>
      </c>
      <c r="I24" s="28">
        <f>I16-I23</f>
        <v/>
      </c>
      <c r="J24" s="28">
        <f>J16-J23</f>
        <v/>
      </c>
      <c r="K24" s="28">
        <f>K16-K23</f>
        <v/>
      </c>
      <c r="L24" s="28">
        <f>L16-L23</f>
        <v/>
      </c>
      <c r="M24" s="28">
        <f>M16-M23</f>
        <v/>
      </c>
      <c r="N24" s="28">
        <f>N16-N23</f>
        <v/>
      </c>
      <c r="O24" s="28">
        <f>O16-O23</f>
        <v/>
      </c>
    </row>
    <row r="25"/>
    <row r="26">
      <c r="B26" s="22" t="inlineStr">
        <is>
          <t>財務・投資</t>
        </is>
      </c>
    </row>
    <row r="27">
      <c r="B27" s="23" t="inlineStr">
        <is>
          <t>借入による収入</t>
        </is>
      </c>
      <c r="C27" s="19" t="n">
        <v>0</v>
      </c>
      <c r="D27" s="19" t="n">
        <v>0</v>
      </c>
      <c r="E27" s="19" t="n">
        <v>0</v>
      </c>
      <c r="F27" s="19" t="n">
        <v>0</v>
      </c>
      <c r="G27" s="19" t="n">
        <v>0</v>
      </c>
      <c r="H27" s="19" t="n">
        <v>2000</v>
      </c>
      <c r="I27" s="19" t="n">
        <v>0</v>
      </c>
      <c r="J27" s="19" t="n">
        <v>0</v>
      </c>
      <c r="K27" s="19" t="n">
        <v>0</v>
      </c>
      <c r="L27" s="19" t="n">
        <v>0</v>
      </c>
      <c r="M27" s="19" t="n">
        <v>0</v>
      </c>
      <c r="N27" s="19" t="n">
        <v>0</v>
      </c>
      <c r="O27" s="24">
        <f>SUM(C27:N27)</f>
        <v/>
      </c>
    </row>
    <row r="28">
      <c r="B28" s="23" t="inlineStr">
        <is>
          <t>借入金の返済</t>
        </is>
      </c>
      <c r="C28" s="19" t="n">
        <v>150</v>
      </c>
      <c r="D28" s="19" t="n">
        <v>150</v>
      </c>
      <c r="E28" s="19" t="n">
        <v>150</v>
      </c>
      <c r="F28" s="19" t="n">
        <v>150</v>
      </c>
      <c r="G28" s="19" t="n">
        <v>150</v>
      </c>
      <c r="H28" s="19" t="n">
        <v>150</v>
      </c>
      <c r="I28" s="19" t="n">
        <v>150</v>
      </c>
      <c r="J28" s="19" t="n">
        <v>150</v>
      </c>
      <c r="K28" s="19" t="n">
        <v>150</v>
      </c>
      <c r="L28" s="19" t="n">
        <v>150</v>
      </c>
      <c r="M28" s="19" t="n">
        <v>150</v>
      </c>
      <c r="N28" s="19" t="n">
        <v>150</v>
      </c>
      <c r="O28" s="24">
        <f>SUM(C28:N28)</f>
        <v/>
      </c>
    </row>
    <row r="29">
      <c r="B29" s="23" t="inlineStr">
        <is>
          <t>設備投資などの支出</t>
        </is>
      </c>
      <c r="C29" s="19" t="n">
        <v>0</v>
      </c>
      <c r="D29" s="19" t="n">
        <v>0</v>
      </c>
      <c r="E29" s="19" t="n">
        <v>0</v>
      </c>
      <c r="F29" s="19" t="n">
        <v>1500</v>
      </c>
      <c r="G29" s="19" t="n">
        <v>0</v>
      </c>
      <c r="H29" s="19" t="n">
        <v>0</v>
      </c>
      <c r="I29" s="19" t="n">
        <v>0</v>
      </c>
      <c r="J29" s="19" t="n">
        <v>0</v>
      </c>
      <c r="K29" s="19" t="n">
        <v>0</v>
      </c>
      <c r="L29" s="19" t="n">
        <v>0</v>
      </c>
      <c r="M29" s="19" t="n">
        <v>0</v>
      </c>
      <c r="N29" s="19" t="n">
        <v>0</v>
      </c>
      <c r="O29" s="24">
        <f>SUM(C29:N29)</f>
        <v/>
      </c>
    </row>
    <row r="30">
      <c r="B30" s="25" t="inlineStr">
        <is>
          <t>財務・投資の収支</t>
        </is>
      </c>
      <c r="C30" s="26">
        <f>C27-C28-C29</f>
        <v/>
      </c>
      <c r="D30" s="26">
        <f>D27-D28-D29</f>
        <v/>
      </c>
      <c r="E30" s="26">
        <f>E27-E28-E29</f>
        <v/>
      </c>
      <c r="F30" s="26">
        <f>F27-F28-F29</f>
        <v/>
      </c>
      <c r="G30" s="26">
        <f>G27-G28-G29</f>
        <v/>
      </c>
      <c r="H30" s="26">
        <f>H27-H28-H29</f>
        <v/>
      </c>
      <c r="I30" s="26">
        <f>I27-I28-I29</f>
        <v/>
      </c>
      <c r="J30" s="26">
        <f>J27-J28-J29</f>
        <v/>
      </c>
      <c r="K30" s="26">
        <f>K27-K28-K29</f>
        <v/>
      </c>
      <c r="L30" s="26">
        <f>L27-L28-L29</f>
        <v/>
      </c>
      <c r="M30" s="26">
        <f>M27-M28-M29</f>
        <v/>
      </c>
      <c r="N30" s="26">
        <f>N27-N28-N29</f>
        <v/>
      </c>
      <c r="O30" s="26">
        <f>O27-O28-O29</f>
        <v/>
      </c>
    </row>
    <row r="31"/>
    <row r="32">
      <c r="B32" s="27" t="inlineStr">
        <is>
          <t>当月の収支</t>
        </is>
      </c>
      <c r="C32" s="28">
        <f>C24+C30</f>
        <v/>
      </c>
      <c r="D32" s="28">
        <f>D24+D30</f>
        <v/>
      </c>
      <c r="E32" s="28">
        <f>E24+E30</f>
        <v/>
      </c>
      <c r="F32" s="28">
        <f>F24+F30</f>
        <v/>
      </c>
      <c r="G32" s="28">
        <f>G24+G30</f>
        <v/>
      </c>
      <c r="H32" s="28">
        <f>H24+H30</f>
        <v/>
      </c>
      <c r="I32" s="28">
        <f>I24+I30</f>
        <v/>
      </c>
      <c r="J32" s="28">
        <f>J24+J30</f>
        <v/>
      </c>
      <c r="K32" s="28">
        <f>K24+K30</f>
        <v/>
      </c>
      <c r="L32" s="28">
        <f>L24+L30</f>
        <v/>
      </c>
      <c r="M32" s="28">
        <f>M24+M30</f>
        <v/>
      </c>
      <c r="N32" s="28">
        <f>N24+N30</f>
        <v/>
      </c>
      <c r="O32" s="28">
        <f>O24+O30</f>
        <v/>
      </c>
    </row>
    <row r="33">
      <c r="B33" s="29" t="inlineStr">
        <is>
          <t>月末の現金残高</t>
        </is>
      </c>
      <c r="C33" s="30">
        <f>$C$8+C32</f>
        <v/>
      </c>
      <c r="D33" s="30">
        <f>C33+D32</f>
        <v/>
      </c>
      <c r="E33" s="30">
        <f>D33+E32</f>
        <v/>
      </c>
      <c r="F33" s="30">
        <f>E33+F32</f>
        <v/>
      </c>
      <c r="G33" s="30">
        <f>F33+G32</f>
        <v/>
      </c>
      <c r="H33" s="30">
        <f>G33+H32</f>
        <v/>
      </c>
      <c r="I33" s="30">
        <f>H33+I32</f>
        <v/>
      </c>
      <c r="J33" s="30">
        <f>I33+J32</f>
        <v/>
      </c>
      <c r="K33" s="30">
        <f>J33+K32</f>
        <v/>
      </c>
      <c r="L33" s="30">
        <f>K33+L32</f>
        <v/>
      </c>
      <c r="M33" s="30">
        <f>L33+M32</f>
        <v/>
      </c>
      <c r="N33" s="30">
        <f>M33+N32</f>
        <v/>
      </c>
    </row>
    <row r="34">
      <c r="B34" s="16" t="inlineStr">
        <is>
          <t>判定</t>
        </is>
      </c>
      <c r="C34" s="31">
        <f>IF(C33&lt;0,"資金不足",IF(C33&lt;$C$9,"注意","OK"))</f>
        <v/>
      </c>
      <c r="D34" s="31">
        <f>IF(D33&lt;0,"資金不足",IF(D33&lt;$C$9,"注意","OK"))</f>
        <v/>
      </c>
      <c r="E34" s="31">
        <f>IF(E33&lt;0,"資金不足",IF(E33&lt;$C$9,"注意","OK"))</f>
        <v/>
      </c>
      <c r="F34" s="31">
        <f>IF(F33&lt;0,"資金不足",IF(F33&lt;$C$9,"注意","OK"))</f>
        <v/>
      </c>
      <c r="G34" s="31">
        <f>IF(G33&lt;0,"資金不足",IF(G33&lt;$C$9,"注意","OK"))</f>
        <v/>
      </c>
      <c r="H34" s="31">
        <f>IF(H33&lt;0,"資金不足",IF(H33&lt;$C$9,"注意","OK"))</f>
        <v/>
      </c>
      <c r="I34" s="31">
        <f>IF(I33&lt;0,"資金不足",IF(I33&lt;$C$9,"注意","OK"))</f>
        <v/>
      </c>
      <c r="J34" s="31">
        <f>IF(J33&lt;0,"資金不足",IF(J33&lt;$C$9,"注意","OK"))</f>
        <v/>
      </c>
      <c r="K34" s="31">
        <f>IF(K33&lt;0,"資金不足",IF(K33&lt;$C$9,"注意","OK"))</f>
        <v/>
      </c>
      <c r="L34" s="31">
        <f>IF(L33&lt;0,"資金不足",IF(L33&lt;$C$9,"注意","OK"))</f>
        <v/>
      </c>
      <c r="M34" s="31">
        <f>IF(M33&lt;0,"資金不足",IF(M33&lt;$C$9,"注意","OK"))</f>
        <v/>
      </c>
      <c r="N34" s="31">
        <f>IF(N33&lt;0,"資金不足",IF(N33&lt;$C$9,"注意","OK"))</f>
        <v/>
      </c>
    </row>
    <row r="35"/>
    <row r="36">
      <c r="B36" s="16" t="inlineStr">
        <is>
          <t>12か月間で最も少ない月末残高</t>
        </is>
      </c>
      <c r="C36" s="28">
        <f>MIN(C33:N33)</f>
        <v/>
      </c>
    </row>
    <row r="37">
      <c r="B37" s="16" t="inlineStr">
        <is>
          <t>「注意」「資金不足」の月数</t>
        </is>
      </c>
      <c r="C37" s="32">
        <f>COUNTIF(C34:N34,"注意")+COUNTIF(C34:N34,"資金不足")</f>
        <v/>
      </c>
    </row>
    <row r="38"/>
    <row r="39">
      <c r="B39" s="18" t="inlineStr">
        <is>
          <t>※サンプルは架空の会社の数値です。6月と12月は賞与で人件費が増え、7月に設備投資を行う想定です。7・8月と翌3月は安全ラインを下回るため「注意」と表示されます。</t>
        </is>
      </c>
    </row>
  </sheetData>
  <sheetProtection selectLockedCells="0" selectUnlockedCells="0" sheet="1" objects="0" insertRows="1" insertHyperlinks="1" autoFilter="1" scenarios="0" formatColumns="0" deleteColumns="1" insertColumns="1" pivotTables="1" deleteRows="1" formatCells="0" formatRows="0" sort="1"/>
  <conditionalFormatting sqref="C34:N34">
    <cfRule type="expression" priority="1" dxfId="0">
      <formula>C34="資金不足"</formula>
    </cfRule>
    <cfRule type="expression" priority="2" dxfId="1">
      <formula>C34="注意"</formula>
    </cfRule>
    <cfRule type="expression" priority="3" dxfId="2">
      <formula>C34="OK"</formula>
    </cfRule>
  </conditionalFormatting>
  <dataValidations count="1">
    <dataValidation sqref="C8 C9 C13 C14 C15 C18 C19 C20 C21 C22 C27 C28 C29 D13 D14 D15 D18 D19 D20 D21 D22 D27 D28 D29 E13 E14 E15 E18 E19 E20 E21 E22 E27 E28 E29 F13 F14 F15 F18 F19 F20 F21 F22 F27 F28 F29 G13 G14 G15 G18 G19 G20 G21 G22 G27 G28 G29 H13 H14 H15 H18 H19 H20 H21 H22 H27 H28 H29 I13 I14 I15 I18 I19 I20 I21 I22 I27 I28 I29 J13 J14 J15 J18 J19 J20 J21 J22 J27 J28 J29 K13 K14 K15 K18 K19 K20 K21 K22 K27 K28 K29 L13 L14 L15 L18 L19 L20 L21 L22 L27 L28 L29 M13 M14 M15 M18 M19 M20 M21 M22 M27 M28 M29 N13 N14 N15 N18 N19 N20 N21 N22 N27 N28 N29" showDropDown="0" showInputMessage="0" showErrorMessage="1" allowBlank="1" errorTitle="入力エラー" error="数値を入力してください（カンマ・単位なし、マイナスは「-」）。" type="decimal" operator="between">
      <formula1>-1000000000000000</formula1>
      <formula2>1000000000000000</formula2>
    </dataValidation>
  </dataValidations>
  <printOptions horizontalCentered="1"/>
  <pageMargins left="0.4" right="0.4" top="0.5" bottom="0.5" header="0.5" footer="0.5"/>
  <pageSetup orientation="landscape" paperSize="9" fitToHeight="0" fitToWidth="1"/>
</worksheet>
</file>

<file path=xl/worksheets/sheet3.xml><?xml version="1.0" encoding="utf-8"?>
<worksheet xmlns="http://schemas.openxmlformats.org/spreadsheetml/2006/main">
  <sheetPr>
    <tabColor rgb="001B2F4E"/>
    <outlinePr summaryBelow="1" summaryRight="1"/>
    <pageSetUpPr fitToPage="1"/>
  </sheetPr>
  <dimension ref="A1:O18"/>
  <sheetViews>
    <sheetView showGridLines="0" tabSelected="0" workbookViewId="0">
      <selection activeCell="A1" sqref="A1"/>
    </sheetView>
  </sheetViews>
  <sheetFormatPr baseColWidth="8" defaultRowHeight="15"/>
  <cols>
    <col width="3"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s>
  <sheetData>
    <row r="1" ht="18" customHeight="1">
      <c r="A1" s="1" t="inlineStr">
        <is>
          <t>キャッシュフロー計算書ナビ｜無料Excelテンプレート</t>
        </is>
      </c>
      <c r="B1" s="2" t="n"/>
      <c r="C1" s="2" t="n"/>
      <c r="D1" s="2" t="n"/>
      <c r="E1" s="2" t="n"/>
      <c r="F1" s="2" t="n"/>
      <c r="G1" s="2" t="n"/>
      <c r="H1" s="2" t="n"/>
      <c r="I1" s="2" t="n"/>
      <c r="J1" s="2" t="n"/>
      <c r="K1" s="2" t="n"/>
      <c r="L1" s="2" t="n"/>
      <c r="M1" s="2" t="n"/>
      <c r="N1" s="2" t="n"/>
      <c r="O1" s="2" t="n"/>
    </row>
    <row r="2" ht="30" customHeight="1">
      <c r="A2" s="3" t="inlineStr">
        <is>
          <t>グラフ：月末の現金残高の推移</t>
        </is>
      </c>
      <c r="B2" s="2" t="n"/>
      <c r="C2" s="2" t="n"/>
      <c r="D2" s="2" t="n"/>
      <c r="E2" s="2" t="n"/>
      <c r="F2" s="2" t="n"/>
      <c r="G2" s="2" t="n"/>
      <c r="H2" s="2" t="n"/>
      <c r="I2" s="2" t="n"/>
      <c r="J2" s="2" t="n"/>
      <c r="K2" s="2" t="n"/>
      <c r="L2" s="2" t="n"/>
      <c r="M2" s="2" t="n"/>
      <c r="N2" s="2" t="n"/>
      <c r="O2" s="2" t="n"/>
    </row>
    <row r="3" ht="20" customHeight="1">
      <c r="A3" s="13" t="inlineStr">
        <is>
          <t>点線の安全ラインを下回る月は、早めに対策を考えましょう。</t>
        </is>
      </c>
      <c r="B3" s="2" t="n"/>
      <c r="C3" s="2" t="n"/>
      <c r="D3" s="2" t="n"/>
      <c r="E3" s="2" t="n"/>
      <c r="F3" s="2" t="n"/>
      <c r="G3" s="2" t="n"/>
      <c r="H3" s="2" t="n"/>
      <c r="I3" s="2" t="n"/>
      <c r="J3" s="2" t="n"/>
      <c r="K3" s="2" t="n"/>
      <c r="L3" s="2" t="n"/>
      <c r="M3" s="2" t="n"/>
      <c r="N3" s="2" t="n"/>
      <c r="O3" s="2" t="n"/>
    </row>
    <row r="4" ht="3" customHeight="1">
      <c r="A4" s="5" t="n"/>
      <c r="B4" s="5" t="n"/>
      <c r="C4" s="5" t="n"/>
      <c r="D4" s="5" t="n"/>
      <c r="E4" s="5" t="n"/>
      <c r="F4" s="5" t="n"/>
      <c r="G4" s="5" t="n"/>
      <c r="H4" s="5" t="n"/>
      <c r="I4" s="5" t="n"/>
      <c r="J4" s="5" t="n"/>
      <c r="K4" s="5" t="n"/>
      <c r="L4" s="5" t="n"/>
      <c r="M4" s="5" t="n"/>
      <c r="N4" s="5" t="n"/>
      <c r="O4" s="5" t="n"/>
    </row>
    <row r="5"/>
    <row r="6">
      <c r="B6" s="20" t="inlineStr">
        <is>
          <t>月</t>
        </is>
      </c>
      <c r="C6" s="20" t="inlineStr">
        <is>
          <t>月末残高</t>
        </is>
      </c>
      <c r="D6" s="20" t="inlineStr">
        <is>
          <t>安全ライン</t>
        </is>
      </c>
    </row>
    <row r="7">
      <c r="B7" s="33">
        <f>入力!C11</f>
        <v/>
      </c>
      <c r="C7" s="24">
        <f>入力!C33</f>
        <v/>
      </c>
      <c r="D7" s="24">
        <f>入力!$C$9</f>
        <v/>
      </c>
    </row>
    <row r="8">
      <c r="B8" s="33">
        <f>入力!D11</f>
        <v/>
      </c>
      <c r="C8" s="24">
        <f>入力!D33</f>
        <v/>
      </c>
      <c r="D8" s="24">
        <f>入力!$C$9</f>
        <v/>
      </c>
    </row>
    <row r="9">
      <c r="B9" s="33">
        <f>入力!E11</f>
        <v/>
      </c>
      <c r="C9" s="24">
        <f>入力!E33</f>
        <v/>
      </c>
      <c r="D9" s="24">
        <f>入力!$C$9</f>
        <v/>
      </c>
    </row>
    <row r="10">
      <c r="B10" s="33">
        <f>入力!F11</f>
        <v/>
      </c>
      <c r="C10" s="24">
        <f>入力!F33</f>
        <v/>
      </c>
      <c r="D10" s="24">
        <f>入力!$C$9</f>
        <v/>
      </c>
    </row>
    <row r="11">
      <c r="B11" s="33">
        <f>入力!G11</f>
        <v/>
      </c>
      <c r="C11" s="24">
        <f>入力!G33</f>
        <v/>
      </c>
      <c r="D11" s="24">
        <f>入力!$C$9</f>
        <v/>
      </c>
    </row>
    <row r="12">
      <c r="B12" s="33">
        <f>入力!H11</f>
        <v/>
      </c>
      <c r="C12" s="24">
        <f>入力!H33</f>
        <v/>
      </c>
      <c r="D12" s="24">
        <f>入力!$C$9</f>
        <v/>
      </c>
    </row>
    <row r="13">
      <c r="B13" s="33">
        <f>入力!I11</f>
        <v/>
      </c>
      <c r="C13" s="24">
        <f>入力!I33</f>
        <v/>
      </c>
      <c r="D13" s="24">
        <f>入力!$C$9</f>
        <v/>
      </c>
    </row>
    <row r="14">
      <c r="B14" s="33">
        <f>入力!J11</f>
        <v/>
      </c>
      <c r="C14" s="24">
        <f>入力!J33</f>
        <v/>
      </c>
      <c r="D14" s="24">
        <f>入力!$C$9</f>
        <v/>
      </c>
    </row>
    <row r="15">
      <c r="B15" s="33">
        <f>入力!K11</f>
        <v/>
      </c>
      <c r="C15" s="24">
        <f>入力!K33</f>
        <v/>
      </c>
      <c r="D15" s="24">
        <f>入力!$C$9</f>
        <v/>
      </c>
    </row>
    <row r="16">
      <c r="B16" s="33">
        <f>入力!L11</f>
        <v/>
      </c>
      <c r="C16" s="24">
        <f>入力!L33</f>
        <v/>
      </c>
      <c r="D16" s="24">
        <f>入力!$C$9</f>
        <v/>
      </c>
    </row>
    <row r="17">
      <c r="B17" s="33">
        <f>入力!M11</f>
        <v/>
      </c>
      <c r="C17" s="24">
        <f>入力!M33</f>
        <v/>
      </c>
      <c r="D17" s="24">
        <f>入力!$C$9</f>
        <v/>
      </c>
    </row>
    <row r="18">
      <c r="B18" s="33">
        <f>入力!N11</f>
        <v/>
      </c>
      <c r="C18" s="24">
        <f>入力!N33</f>
        <v/>
      </c>
      <c r="D18" s="24">
        <f>入力!$C$9</f>
        <v/>
      </c>
    </row>
  </sheetData>
  <sheetProtection selectLockedCells="0" selectUnlockedCells="0" sheet="1" objects="0" insertRows="1" insertHyperlinks="1" autoFilter="1" scenarios="0" formatColumns="0" deleteColumns="1" insertColumns="1" pivotTables="1" deleteRows="1" formatCells="0" formatRows="0" sort="1"/>
  <printOptions horizontalCentered="1"/>
  <pageMargins left="0.4" right="0.4" top="0.5" bottom="0.5" header="0.5" footer="0.5"/>
  <pageSetup orientation="landscape" paperSize="9"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2026-10-15T11:36:39Z</dcterms:created>
  <dcterms:modified xsi:type="dcterms:W3CDTF">2026-10-15T11:36:39Z</dcterms:modified>
</cp:coreProperties>
</file>